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D23" i="40" l="1"/>
  <c r="D126" i="39" l="1"/>
  <c r="D42" i="39"/>
  <c r="C42" i="39"/>
  <c r="C116" i="39"/>
  <c r="C120" i="39"/>
  <c r="C22" i="39"/>
  <c r="C36" i="39"/>
  <c r="C17" i="39"/>
  <c r="E18" i="40" l="1"/>
  <c r="C113" i="39"/>
  <c r="E28" i="40"/>
  <c r="D28" i="40"/>
  <c r="D116" i="39"/>
  <c r="D84" i="39"/>
  <c r="D97" i="39" l="1"/>
  <c r="D78" i="39"/>
  <c r="E23" i="40"/>
  <c r="C84" i="39" l="1"/>
  <c r="C32" i="39"/>
  <c r="D120" i="39"/>
  <c r="D36" i="39"/>
  <c r="D17" i="39"/>
  <c r="C80" i="39"/>
  <c r="D80" i="39"/>
  <c r="D95" i="39" s="1"/>
  <c r="D107" i="39"/>
  <c r="E14" i="40"/>
  <c r="E10" i="40"/>
  <c r="D113" i="39"/>
  <c r="C45" i="39" l="1"/>
  <c r="C47" i="39" s="1"/>
  <c r="E16" i="40"/>
  <c r="D45" i="39"/>
  <c r="C95" i="39"/>
  <c r="C97" i="39"/>
  <c r="C107" i="39" s="1"/>
  <c r="D22" i="39"/>
  <c r="D32" i="39" s="1"/>
  <c r="D10" i="40"/>
  <c r="D14" i="40"/>
  <c r="D18" i="40"/>
  <c r="E9" i="40"/>
  <c r="D9" i="40"/>
  <c r="D109" i="39"/>
  <c r="D128" i="39" s="1"/>
  <c r="C126" i="39"/>
  <c r="C78" i="39"/>
  <c r="E21" i="40" l="1"/>
  <c r="E31" i="40" s="1"/>
  <c r="E34" i="40" s="1"/>
  <c r="D16" i="40"/>
  <c r="D21" i="40" s="1"/>
  <c r="C109" i="39"/>
  <c r="C128" i="39" s="1"/>
  <c r="D47" i="39"/>
  <c r="D31" i="40" l="1"/>
  <c r="D34" i="40" s="1"/>
</calcChain>
</file>

<file path=xl/sharedStrings.xml><?xml version="1.0" encoding="utf-8"?>
<sst xmlns="http://schemas.openxmlformats.org/spreadsheetml/2006/main" count="125" uniqueCount="109">
  <si>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</si>
  <si>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</si>
  <si>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</si>
  <si>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</si>
  <si>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</si>
  <si>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</si>
  <si>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</si>
  <si>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</si>
  <si>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</si>
  <si>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</si>
  <si>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</si>
  <si>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</si>
  <si>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</si>
  <si>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</si>
  <si>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</si>
  <si>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</si>
  <si>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</si>
  <si>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</si>
  <si>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</si>
  <si>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</si>
  <si>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</si>
  <si>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</si>
  <si>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</si>
  <si>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</si>
  <si>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</si>
  <si>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</si>
  <si>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</si>
  <si>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</si>
  <si>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</si>
  <si>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</si>
  <si>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</si>
  <si>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</si>
  <si>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</si>
  <si>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</si>
  <si>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</si>
  <si>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</si>
  <si>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</si>
  <si>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</si>
  <si>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</si>
  <si>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</si>
  <si>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</si>
  <si>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</si>
  <si>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</si>
  <si>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</si>
  <si>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</si>
  <si>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</si>
  <si>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</si>
  <si>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</si>
  <si>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</si>
  <si>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</si>
  <si>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</si>
  <si>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</si>
  <si>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</si>
  <si>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</si>
  <si>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</si>
  <si>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</si>
  <si>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</si>
  <si>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</si>
  <si>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</si>
  <si>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</si>
  <si>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</si>
  <si>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</si>
  <si>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</si>
  <si>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</si>
  <si>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</si>
  <si>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</si>
  <si>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</si>
  <si>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</si>
  <si>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</si>
  <si>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</si>
  <si>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</si>
  <si>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</si>
  <si>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</si>
  <si>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</si>
  <si>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</si>
  <si>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</si>
  <si>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</si>
  <si>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</si>
  <si>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</si>
  <si>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</si>
  <si>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</si>
  <si>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</si>
  <si>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</si>
  <si>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</si>
  <si>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</si>
  <si>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</si>
  <si>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</si>
  <si>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</si>
  <si>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</si>
  <si>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</si>
  <si>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</si>
  <si>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</si>
  <si>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</si>
  <si>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</si>
  <si>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</si>
  <si>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</si>
  <si>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</si>
  <si>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</si>
  <si>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</si>
  <si>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</si>
  <si>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</si>
  <si>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</si>
  <si>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</si>
  <si>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</si>
  <si>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</si>
  <si>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</si>
  <si>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</si>
  <si>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Enero - Marzo / 2013</t>
  </si>
  <si>
    <t>Enero - Marzo /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</si>
</sst>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0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J136"/>
  <sheetViews>
    <sheetView topLeftCell="A103" workbookViewId="0">
      <selection activeCell="C122" sqref="C122"/>
    </sheetView>
  </sheetViews>
  <sheetFormatPr baseColWidth="10" defaultRowHeight="12.75"/>
  <cols>
    <col min="1" max="1" width="40.140625" customWidth="1"/>
    <col min="2" max="2" width="1.42578125" customWidth="1"/>
    <col min="3" max="4" width="27.5703125" bestFit="1" customWidth="1"/>
    <col min="5" max="5" width="14.7109375" bestFit="1" customWidth="1"/>
    <col min="6" max="6" width="18.42578125" bestFit="1" customWidth="1"/>
    <col min="8" max="8" width="17.28515625" bestFit="1" customWidth="1"/>
  </cols>
  <sheetData>
    <row r="6" spans="1:4">
      <c r="A6" s="36" t="s">
        <v>81</v>
      </c>
      <c r="B6" s="36"/>
      <c r="C6" s="36"/>
      <c r="D6" s="36"/>
    </row>
    <row r="7" spans="1:4">
      <c r="A7" s="29"/>
      <c r="B7" s="29"/>
      <c r="C7" s="29"/>
      <c r="D7" s="29"/>
    </row>
    <row r="8" spans="1:4">
      <c r="A8" s="36" t="s">
        <v>82</v>
      </c>
      <c r="B8" s="36"/>
      <c r="C8" s="36"/>
      <c r="D8" s="36"/>
    </row>
    <row r="9" spans="1:4">
      <c r="A9" s="37" t="s">
        <v>83</v>
      </c>
      <c r="B9" s="37"/>
      <c r="C9" s="37"/>
      <c r="D9" s="37"/>
    </row>
    <row r="10" spans="1:4" ht="9.75" customHeight="1">
      <c r="A10" s="30"/>
      <c r="B10" s="30"/>
      <c r="C10" s="30"/>
      <c r="D10" s="30"/>
    </row>
    <row r="11" spans="1:4" ht="9.75" customHeight="1"/>
    <row r="12" spans="1:4" ht="12" customHeight="1">
      <c r="A12" s="35" t="s">
        <v>86</v>
      </c>
      <c r="B12" s="35"/>
      <c r="C12" s="4" t="s">
        <v>84</v>
      </c>
      <c r="D12" s="4" t="s">
        <v>85</v>
      </c>
    </row>
    <row r="13" spans="1:4" ht="24.75" customHeight="1">
      <c r="A13" s="35"/>
      <c r="B13" s="35"/>
      <c r="C13" s="4" t="s">
        <v>107</v>
      </c>
      <c r="D13" s="4" t="s">
        <v>108</v>
      </c>
    </row>
    <row r="14" spans="1:4" ht="12.75" customHeight="1"/>
    <row r="15" spans="1:4" ht="12.75" customHeight="1">
      <c r="A15" s="5" t="s">
        <v>31</v>
      </c>
      <c r="B15" s="2"/>
      <c r="C15" s="18">
        <v>24371.69</v>
      </c>
      <c r="D15" s="18">
        <v>9927.94</v>
      </c>
    </row>
    <row r="16" spans="1:4" ht="12.75" customHeight="1">
      <c r="A16" s="5" t="s">
        <v>32</v>
      </c>
      <c r="B16" s="2"/>
      <c r="C16" s="18">
        <v>35734.730000000003</v>
      </c>
      <c r="D16" s="18">
        <v>36229.449999999997</v>
      </c>
    </row>
    <row r="17" spans="1:10" ht="12.75" customHeight="1">
      <c r="A17" s="5" t="s">
        <v>33</v>
      </c>
      <c r="B17" s="2"/>
      <c r="C17" s="6">
        <f>SUM(C18:C20)+C21</f>
        <v>314673.41399999999</v>
      </c>
      <c r="D17" s="6">
        <f>SUM(D18:D20)+D21</f>
        <v>267753.21000000002</v>
      </c>
      <c r="E17" s="13"/>
    </row>
    <row r="18" spans="1:10" ht="12.75" customHeight="1">
      <c r="A18" s="5" t="s">
        <v>0</v>
      </c>
      <c r="B18" s="2"/>
      <c r="C18" s="6">
        <v>119342.046</v>
      </c>
      <c r="D18" s="6">
        <v>112470.02</v>
      </c>
      <c r="E18" s="26"/>
      <c r="F18" s="20"/>
      <c r="G18" s="20"/>
    </row>
    <row r="19" spans="1:10" ht="12.75" customHeight="1">
      <c r="A19" s="5" t="s">
        <v>89</v>
      </c>
      <c r="B19" s="2"/>
      <c r="C19" s="6">
        <v>0</v>
      </c>
      <c r="D19" s="6">
        <v>0</v>
      </c>
      <c r="E19" s="21"/>
      <c r="F19" s="22"/>
      <c r="G19" s="23"/>
      <c r="J19" s="19"/>
    </row>
    <row r="20" spans="1:10" ht="12.75" customHeight="1">
      <c r="A20" s="5" t="s">
        <v>1</v>
      </c>
      <c r="B20" s="2"/>
      <c r="C20" s="18">
        <v>196944.068</v>
      </c>
      <c r="D20" s="18">
        <v>156860.31</v>
      </c>
      <c r="E20" s="13"/>
      <c r="G20" s="27"/>
    </row>
    <row r="21" spans="1:10" ht="12.75" customHeight="1">
      <c r="A21" s="5" t="s">
        <v>2</v>
      </c>
      <c r="B21" s="2"/>
      <c r="C21" s="13">
        <v>-1612.7</v>
      </c>
      <c r="D21" s="6">
        <v>-1577.12</v>
      </c>
      <c r="E21" s="24"/>
      <c r="F21" s="21"/>
      <c r="G21" s="25"/>
    </row>
    <row r="22" spans="1:10" ht="12.75" customHeight="1">
      <c r="A22" s="5" t="s">
        <v>34</v>
      </c>
      <c r="B22" s="2"/>
      <c r="C22" s="6">
        <f>SUM(C23:C29)</f>
        <v>82229.596999999994</v>
      </c>
      <c r="D22" s="6">
        <f>SUM(D23:D29)</f>
        <v>79803.709999999977</v>
      </c>
      <c r="E22" s="22"/>
      <c r="F22" s="22"/>
      <c r="G22" s="22"/>
    </row>
    <row r="23" spans="1:10" ht="12.75" customHeight="1">
      <c r="A23" s="5" t="s">
        <v>3</v>
      </c>
      <c r="B23" s="2"/>
      <c r="C23" s="6">
        <v>13828.189</v>
      </c>
      <c r="D23" s="6">
        <v>15834.23</v>
      </c>
      <c r="F23" s="31"/>
    </row>
    <row r="24" spans="1:10" ht="12.75" customHeight="1">
      <c r="A24" s="5" t="s">
        <v>4</v>
      </c>
      <c r="B24" s="2"/>
      <c r="C24" s="6">
        <v>3695.62</v>
      </c>
      <c r="D24" s="6">
        <v>5331.32</v>
      </c>
    </row>
    <row r="25" spans="1:10" ht="12.75" customHeight="1">
      <c r="A25" s="5" t="s">
        <v>5</v>
      </c>
      <c r="B25" s="2"/>
      <c r="C25" s="6">
        <v>38429.538</v>
      </c>
      <c r="D25" s="6">
        <v>33791.629999999997</v>
      </c>
    </row>
    <row r="26" spans="1:10" ht="12.75" customHeight="1">
      <c r="A26" s="5" t="s">
        <v>6</v>
      </c>
      <c r="B26" s="2"/>
      <c r="C26" s="6">
        <v>11119.98</v>
      </c>
      <c r="D26" s="6">
        <v>11968.93</v>
      </c>
    </row>
    <row r="27" spans="1:10" ht="12.75" customHeight="1">
      <c r="A27" s="5" t="s">
        <v>7</v>
      </c>
      <c r="B27" s="2"/>
      <c r="C27" s="6">
        <v>5493.15</v>
      </c>
      <c r="D27" s="6">
        <v>5370.09</v>
      </c>
    </row>
    <row r="28" spans="1:10" ht="12.75" customHeight="1">
      <c r="A28" s="5" t="s">
        <v>8</v>
      </c>
      <c r="B28" s="2"/>
      <c r="C28" s="6">
        <v>9663.1200000000008</v>
      </c>
      <c r="D28" s="6">
        <v>7507.51</v>
      </c>
    </row>
    <row r="29" spans="1:10" ht="12.75" customHeight="1">
      <c r="A29" s="5" t="s">
        <v>9</v>
      </c>
      <c r="B29" s="2"/>
      <c r="C29" s="6">
        <v>0</v>
      </c>
      <c r="D29" s="6">
        <v>0</v>
      </c>
    </row>
    <row r="30" spans="1:10" ht="12.75" customHeight="1">
      <c r="A30" s="5" t="s">
        <v>35</v>
      </c>
      <c r="B30" s="2"/>
      <c r="C30" s="6">
        <v>1865.519</v>
      </c>
      <c r="D30" s="6">
        <v>1627.18</v>
      </c>
    </row>
    <row r="31" spans="1:10" ht="12.75" customHeight="1">
      <c r="A31" s="5" t="s">
        <v>99</v>
      </c>
      <c r="B31" s="2"/>
      <c r="C31" s="6">
        <v>4484.3490000000002</v>
      </c>
      <c r="D31" s="6">
        <v>3714.49</v>
      </c>
    </row>
    <row r="32" spans="1:10" ht="12.75" customHeight="1">
      <c r="A32" s="9" t="s">
        <v>36</v>
      </c>
      <c r="B32" s="10"/>
      <c r="C32" s="14">
        <f>+C15+C16+C17+C22+C30+C31</f>
        <v>463359.29899999994</v>
      </c>
      <c r="D32" s="14">
        <f>+D15+D16+D17+D22+D30+D31</f>
        <v>399055.98</v>
      </c>
      <c r="F32" s="13"/>
    </row>
    <row r="33" spans="1:8" ht="12.75" customHeight="1">
      <c r="A33" s="9"/>
      <c r="B33" s="10"/>
      <c r="C33" s="14"/>
      <c r="D33" s="15"/>
      <c r="E33" s="32"/>
      <c r="F33" s="17"/>
    </row>
    <row r="34" spans="1:8" ht="12.75" customHeight="1">
      <c r="A34" s="5" t="s">
        <v>37</v>
      </c>
      <c r="B34" s="2"/>
      <c r="C34" s="18">
        <v>401670.36800000002</v>
      </c>
      <c r="D34" s="18">
        <v>388045.86599999998</v>
      </c>
      <c r="E34" s="17"/>
      <c r="F34" s="33"/>
      <c r="G34" s="27"/>
      <c r="H34" s="28"/>
    </row>
    <row r="35" spans="1:8" ht="12.75" customHeight="1">
      <c r="A35" s="5" t="s">
        <v>38</v>
      </c>
      <c r="B35" s="2"/>
      <c r="C35" s="18">
        <v>3481.4380000000001</v>
      </c>
      <c r="D35" s="18">
        <v>2458.5459999999998</v>
      </c>
      <c r="E35" s="16"/>
      <c r="F35" s="16"/>
      <c r="G35" s="27"/>
    </row>
    <row r="36" spans="1:8" ht="12.75" customHeight="1">
      <c r="A36" s="5" t="s">
        <v>39</v>
      </c>
      <c r="B36" s="2"/>
      <c r="C36" s="6">
        <f>+C37+C38+C39</f>
        <v>244892.21000000002</v>
      </c>
      <c r="D36" s="6">
        <f>+D37+D38+D39</f>
        <v>223155.73599999998</v>
      </c>
      <c r="F36" s="13"/>
    </row>
    <row r="37" spans="1:8" ht="12.75" customHeight="1">
      <c r="A37" s="5" t="s">
        <v>12</v>
      </c>
      <c r="B37" s="2"/>
      <c r="C37" s="6">
        <v>597801.02</v>
      </c>
      <c r="D37" s="6">
        <v>550768.61</v>
      </c>
    </row>
    <row r="38" spans="1:8" ht="12.75" customHeight="1">
      <c r="A38" s="5" t="s">
        <v>10</v>
      </c>
      <c r="B38" s="2"/>
      <c r="C38" s="13">
        <v>-363742.62</v>
      </c>
      <c r="D38" s="6">
        <v>-338495.68400000001</v>
      </c>
    </row>
    <row r="39" spans="1:8" ht="12.75" customHeight="1">
      <c r="A39" s="5" t="s">
        <v>11</v>
      </c>
      <c r="B39" s="2"/>
      <c r="C39" s="13">
        <v>10833.81</v>
      </c>
      <c r="D39" s="6">
        <v>10882.81</v>
      </c>
    </row>
    <row r="40" spans="1:8" ht="12.75" customHeight="1">
      <c r="A40" s="5" t="s">
        <v>40</v>
      </c>
      <c r="B40" s="2"/>
      <c r="C40" s="6">
        <v>28101.83</v>
      </c>
      <c r="D40" s="6">
        <v>32554.276000000002</v>
      </c>
    </row>
    <row r="41" spans="1:8" ht="12.75" customHeight="1">
      <c r="A41" s="5" t="s">
        <v>35</v>
      </c>
      <c r="B41" s="2"/>
      <c r="C41" s="6">
        <v>476.92899999999997</v>
      </c>
      <c r="D41" s="6">
        <v>1458.6559999999999</v>
      </c>
    </row>
    <row r="42" spans="1:8" ht="12.75" customHeight="1">
      <c r="A42" s="5" t="s">
        <v>41</v>
      </c>
      <c r="B42" s="2"/>
      <c r="C42" s="6">
        <f>+C43+C44</f>
        <v>357193.51999999996</v>
      </c>
      <c r="D42" s="6">
        <f>+D43+D44</f>
        <v>335339.66700000002</v>
      </c>
    </row>
    <row r="43" spans="1:8" ht="12.75" customHeight="1">
      <c r="A43" s="5" t="s">
        <v>13</v>
      </c>
      <c r="B43" s="2"/>
      <c r="C43" s="6">
        <v>65.849999999999994</v>
      </c>
      <c r="D43" s="6">
        <v>72001.366999999998</v>
      </c>
    </row>
    <row r="44" spans="1:8" ht="12.75" customHeight="1">
      <c r="A44" s="5" t="s">
        <v>14</v>
      </c>
      <c r="B44" s="2"/>
      <c r="C44" s="6">
        <v>357127.67</v>
      </c>
      <c r="D44" s="6">
        <v>263338.3</v>
      </c>
    </row>
    <row r="45" spans="1:8" ht="12.75" customHeight="1">
      <c r="A45" s="9" t="s">
        <v>42</v>
      </c>
      <c r="B45" s="10"/>
      <c r="C45" s="15">
        <f>+C34+C35+C36+C40+C41+C42</f>
        <v>1035816.2949999999</v>
      </c>
      <c r="D45" s="14">
        <f>+D34+D35+D36+D40+D41+D42+0.017</f>
        <v>983012.76399999985</v>
      </c>
      <c r="F45" s="13"/>
      <c r="G45" s="13"/>
    </row>
    <row r="46" spans="1:8" ht="12.75" customHeight="1">
      <c r="A46" s="5"/>
      <c r="B46" s="2"/>
      <c r="C46" s="18"/>
      <c r="D46" s="6"/>
    </row>
    <row r="47" spans="1:8" ht="11.25" customHeight="1">
      <c r="A47" s="9" t="s">
        <v>43</v>
      </c>
      <c r="B47" s="2"/>
      <c r="C47" s="15">
        <f>+C32+C45</f>
        <v>1499175.5939999998</v>
      </c>
      <c r="D47" s="14">
        <f>+D32+D45</f>
        <v>1382068.7439999999</v>
      </c>
      <c r="E47" s="13"/>
      <c r="F47" s="13"/>
    </row>
    <row r="48" spans="1:8" ht="12" customHeight="1">
      <c r="A48" s="5"/>
      <c r="B48" s="2"/>
      <c r="C48" s="11"/>
      <c r="D48" s="11"/>
    </row>
    <row r="49" spans="1:4" ht="12" customHeight="1">
      <c r="A49" s="5"/>
      <c r="B49" s="2"/>
      <c r="C49" s="11"/>
      <c r="D49" s="11"/>
    </row>
    <row r="50" spans="1:4" ht="12.75" customHeight="1">
      <c r="A50" s="5" t="s">
        <v>44</v>
      </c>
      <c r="B50" s="2"/>
      <c r="C50" s="6">
        <v>243990.81</v>
      </c>
      <c r="D50" s="6">
        <v>239604.44</v>
      </c>
    </row>
    <row r="51" spans="1:4" ht="12.75" customHeight="1">
      <c r="A51" s="5" t="s">
        <v>45</v>
      </c>
      <c r="B51" s="2"/>
      <c r="C51" s="6">
        <v>8341.15</v>
      </c>
      <c r="D51" s="6">
        <v>2250.15</v>
      </c>
    </row>
    <row r="52" spans="1:4" ht="12.75" customHeight="1">
      <c r="A52" s="5" t="s">
        <v>46</v>
      </c>
      <c r="B52" s="2"/>
      <c r="C52" s="6">
        <v>1461136.88</v>
      </c>
      <c r="D52" s="6">
        <v>1218087.95</v>
      </c>
    </row>
    <row r="53" spans="1:4" ht="12.75" customHeight="1">
      <c r="A53" s="5" t="s">
        <v>47</v>
      </c>
      <c r="B53" s="2"/>
      <c r="C53" s="6">
        <v>172581.89</v>
      </c>
      <c r="D53" s="6">
        <v>172581.89</v>
      </c>
    </row>
    <row r="54" spans="1:4" ht="11.25" customHeight="1">
      <c r="A54" s="5"/>
      <c r="B54" s="2"/>
      <c r="C54" s="6"/>
      <c r="D54" s="6"/>
    </row>
    <row r="55" spans="1:4" ht="11.25" customHeight="1">
      <c r="A55" s="5"/>
      <c r="B55" s="2"/>
      <c r="C55" s="6"/>
      <c r="D55" s="6"/>
    </row>
    <row r="56" spans="1:4" ht="11.25" customHeight="1">
      <c r="A56" s="5"/>
      <c r="B56" s="2"/>
      <c r="C56" s="6"/>
      <c r="D56" s="6"/>
    </row>
    <row r="57" spans="1:4" ht="11.25" customHeight="1">
      <c r="A57" s="5"/>
      <c r="B57" s="2"/>
      <c r="C57" s="6"/>
      <c r="D57" s="6"/>
    </row>
    <row r="58" spans="1:4" ht="11.25" customHeight="1">
      <c r="A58" s="5"/>
      <c r="B58" s="2"/>
      <c r="C58" s="6"/>
      <c r="D58" s="6"/>
    </row>
    <row r="59" spans="1:4" ht="11.25" customHeight="1">
      <c r="A59" s="5"/>
      <c r="B59" s="2"/>
      <c r="C59" s="6"/>
      <c r="D59" s="6"/>
    </row>
    <row r="60" spans="1:4" ht="11.25" customHeight="1">
      <c r="A60" s="5"/>
      <c r="B60" s="2"/>
      <c r="C60" s="6"/>
      <c r="D60" s="6"/>
    </row>
    <row r="61" spans="1:4" ht="11.25" customHeight="1">
      <c r="A61" s="5"/>
      <c r="B61" s="2"/>
      <c r="C61" s="6"/>
      <c r="D61" s="6"/>
    </row>
    <row r="62" spans="1:4" ht="11.25" customHeight="1">
      <c r="A62" s="5"/>
      <c r="B62" s="2"/>
      <c r="C62" s="6"/>
      <c r="D62" s="6"/>
    </row>
    <row r="63" spans="1:4" ht="11.25" customHeight="1">
      <c r="A63" s="5"/>
      <c r="B63" s="2"/>
      <c r="C63" s="6"/>
      <c r="D63" s="6"/>
    </row>
    <row r="64" spans="1:4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5"/>
      <c r="B71" s="2"/>
      <c r="C71" s="6"/>
      <c r="D71" s="6"/>
    </row>
    <row r="72" spans="1:4" ht="11.25" customHeight="1">
      <c r="A72" s="5"/>
      <c r="B72" s="2"/>
      <c r="C72" s="6"/>
      <c r="D72" s="6"/>
    </row>
    <row r="73" spans="1:4" ht="11.25" customHeight="1">
      <c r="A73" s="36" t="s">
        <v>81</v>
      </c>
      <c r="B73" s="36"/>
      <c r="C73" s="36"/>
      <c r="D73" s="36"/>
    </row>
    <row r="74" spans="1:4" ht="11.25" customHeight="1">
      <c r="A74" s="36" t="s">
        <v>82</v>
      </c>
      <c r="B74" s="36"/>
      <c r="C74" s="36"/>
      <c r="D74" s="36"/>
    </row>
    <row r="75" spans="1:4" ht="11.25" customHeight="1">
      <c r="A75" s="37" t="s">
        <v>83</v>
      </c>
      <c r="B75" s="37"/>
      <c r="C75" s="37"/>
      <c r="D75" s="37"/>
    </row>
    <row r="76" spans="1:4" ht="11.25" customHeight="1"/>
    <row r="77" spans="1:4" ht="11.25" customHeight="1">
      <c r="A77" s="35" t="s">
        <v>87</v>
      </c>
      <c r="B77" s="35"/>
      <c r="C77" s="4" t="s">
        <v>84</v>
      </c>
      <c r="D77" s="4" t="s">
        <v>85</v>
      </c>
    </row>
    <row r="78" spans="1:4" ht="24.75" customHeight="1">
      <c r="A78" s="35"/>
      <c r="B78" s="35"/>
      <c r="C78" s="4" t="str">
        <f>+C13</f>
        <v>Enero - Marzo / 2013</v>
      </c>
      <c r="D78" s="4" t="str">
        <f>+D13</f>
        <v>Enero - Marzo / 2012</v>
      </c>
    </row>
    <row r="79" spans="1:4" ht="12.75" customHeight="1">
      <c r="A79" s="7"/>
      <c r="C79" s="4"/>
      <c r="D79" s="4"/>
    </row>
    <row r="80" spans="1:4" ht="12.75" customHeight="1">
      <c r="A80" s="5" t="s">
        <v>48</v>
      </c>
      <c r="B80" s="5"/>
      <c r="C80" s="18">
        <f>+C81+C82</f>
        <v>10878.81</v>
      </c>
      <c r="D80" s="6">
        <f>+D81+D82</f>
        <v>4579.3900000000003</v>
      </c>
    </row>
    <row r="81" spans="1:4" ht="12.75" customHeight="1">
      <c r="A81" s="5" t="s">
        <v>15</v>
      </c>
      <c r="B81" s="5"/>
      <c r="C81" s="18">
        <v>10878.81</v>
      </c>
      <c r="D81" s="6">
        <v>4579.3900000000003</v>
      </c>
    </row>
    <row r="82" spans="1:4" ht="12.75" customHeight="1">
      <c r="A82" s="5" t="s">
        <v>100</v>
      </c>
      <c r="B82" s="5"/>
      <c r="C82" s="18">
        <v>0</v>
      </c>
      <c r="D82" s="6">
        <v>0</v>
      </c>
    </row>
    <row r="83" spans="1:4" ht="12.75" customHeight="1">
      <c r="A83" s="5" t="s">
        <v>49</v>
      </c>
      <c r="B83" s="5"/>
      <c r="C83" s="18">
        <v>45404.15</v>
      </c>
      <c r="D83" s="6">
        <v>44112.6</v>
      </c>
    </row>
    <row r="84" spans="1:4" ht="12.75" customHeight="1">
      <c r="A84" s="5" t="s">
        <v>50</v>
      </c>
      <c r="B84" s="5"/>
      <c r="C84" s="18">
        <f>+C85+C86+C89+C87+C88</f>
        <v>90914.203999999998</v>
      </c>
      <c r="D84" s="6">
        <f>+D85+D86+D89+D87+D88</f>
        <v>122738.22</v>
      </c>
    </row>
    <row r="85" spans="1:4" ht="12.75" customHeight="1">
      <c r="A85" s="5" t="s">
        <v>16</v>
      </c>
      <c r="B85" s="5"/>
      <c r="C85" s="6">
        <v>56403.968000000001</v>
      </c>
      <c r="D85" s="6">
        <v>74919.77</v>
      </c>
    </row>
    <row r="86" spans="1:4" ht="12.75" customHeight="1">
      <c r="A86" s="5" t="s">
        <v>17</v>
      </c>
      <c r="B86" s="5"/>
      <c r="C86" s="6">
        <v>37.81</v>
      </c>
      <c r="D86" s="6">
        <v>2421.48</v>
      </c>
    </row>
    <row r="87" spans="1:4" ht="12.75" customHeight="1">
      <c r="A87" s="5" t="s">
        <v>101</v>
      </c>
      <c r="B87" s="5"/>
      <c r="C87" s="6">
        <v>912.75800000000004</v>
      </c>
      <c r="D87" s="6">
        <v>1222.78</v>
      </c>
    </row>
    <row r="88" spans="1:4" ht="12.75" customHeight="1">
      <c r="A88" s="5" t="s">
        <v>105</v>
      </c>
      <c r="B88" s="5"/>
      <c r="C88" s="6">
        <v>7.89</v>
      </c>
      <c r="D88" s="6">
        <v>17.11</v>
      </c>
    </row>
    <row r="89" spans="1:4" ht="12.75" customHeight="1">
      <c r="A89" s="5" t="s">
        <v>18</v>
      </c>
      <c r="B89" s="5"/>
      <c r="C89" s="6">
        <v>33551.777999999998</v>
      </c>
      <c r="D89" s="6">
        <v>44157.08</v>
      </c>
    </row>
    <row r="90" spans="1:4" ht="12.75" customHeight="1">
      <c r="A90" s="5" t="s">
        <v>51</v>
      </c>
      <c r="B90" s="5"/>
      <c r="C90" s="6">
        <v>13588.411</v>
      </c>
      <c r="D90" s="6">
        <v>13003.1</v>
      </c>
    </row>
    <row r="91" spans="1:4" ht="12.75" customHeight="1">
      <c r="A91" s="5" t="s">
        <v>52</v>
      </c>
      <c r="B91" s="5"/>
      <c r="C91" s="6">
        <v>8728.73</v>
      </c>
      <c r="D91" s="6">
        <v>7872.28</v>
      </c>
    </row>
    <row r="92" spans="1:4" ht="12.75" customHeight="1">
      <c r="A92" s="5" t="s">
        <v>53</v>
      </c>
      <c r="B92" s="5"/>
      <c r="C92" s="6">
        <v>61329.97</v>
      </c>
      <c r="D92" s="6">
        <v>60938.52</v>
      </c>
    </row>
    <row r="93" spans="1:4" ht="12.75" customHeight="1">
      <c r="A93" s="5" t="s">
        <v>35</v>
      </c>
      <c r="B93" s="5"/>
      <c r="C93" s="6">
        <v>0</v>
      </c>
      <c r="D93" s="6">
        <v>680</v>
      </c>
    </row>
    <row r="94" spans="1:4" ht="12.75" customHeight="1">
      <c r="A94" s="5" t="s">
        <v>54</v>
      </c>
      <c r="B94" s="5"/>
      <c r="C94" s="6">
        <v>78.05</v>
      </c>
      <c r="D94" s="6">
        <v>41.13</v>
      </c>
    </row>
    <row r="95" spans="1:4" ht="12.75" customHeight="1">
      <c r="A95" s="9" t="s">
        <v>55</v>
      </c>
      <c r="B95" s="8"/>
      <c r="C95" s="14">
        <f>+C80+C83+C84+C90+C91+C92+C94+C93</f>
        <v>230922.32499999998</v>
      </c>
      <c r="D95" s="14">
        <f>+D80+D83+D84+D90+D91+D92+D94+D93</f>
        <v>253965.24</v>
      </c>
    </row>
    <row r="96" spans="1:4" ht="12.75" customHeight="1">
      <c r="A96" s="9"/>
      <c r="B96" s="8"/>
      <c r="C96" s="12"/>
      <c r="D96" s="12"/>
    </row>
    <row r="97" spans="1:6" ht="12.75" customHeight="1">
      <c r="A97" s="5" t="s">
        <v>48</v>
      </c>
      <c r="B97" s="5"/>
      <c r="C97" s="6">
        <f>+C98+C99</f>
        <v>125234.87300000001</v>
      </c>
      <c r="D97" s="6">
        <f>+D98+D99</f>
        <v>125902.24609</v>
      </c>
    </row>
    <row r="98" spans="1:6" ht="12.75" customHeight="1">
      <c r="A98" s="5" t="s">
        <v>15</v>
      </c>
      <c r="B98" s="5"/>
      <c r="C98" s="18">
        <v>125234.87300000001</v>
      </c>
      <c r="D98" s="18">
        <v>125902.246</v>
      </c>
    </row>
    <row r="99" spans="1:6" ht="12.75" customHeight="1">
      <c r="A99" s="5" t="s">
        <v>19</v>
      </c>
      <c r="B99" s="5"/>
      <c r="C99" s="18">
        <v>0</v>
      </c>
      <c r="D99" s="18">
        <v>9.0000000000000006E-5</v>
      </c>
    </row>
    <row r="100" spans="1:6" ht="12.75" customHeight="1">
      <c r="A100" s="5" t="s">
        <v>93</v>
      </c>
      <c r="B100" s="5"/>
      <c r="C100" s="18">
        <v>0</v>
      </c>
      <c r="D100" s="18">
        <v>0</v>
      </c>
    </row>
    <row r="101" spans="1:6" ht="12.75" customHeight="1">
      <c r="A101" s="5" t="s">
        <v>102</v>
      </c>
      <c r="B101" s="5"/>
      <c r="C101" s="18">
        <v>0</v>
      </c>
      <c r="D101" s="18">
        <v>0</v>
      </c>
    </row>
    <row r="102" spans="1:6" ht="12.75" customHeight="1">
      <c r="A102" s="5" t="s">
        <v>52</v>
      </c>
      <c r="B102" s="5"/>
      <c r="C102" s="18">
        <v>0</v>
      </c>
      <c r="D102" s="18">
        <v>0</v>
      </c>
    </row>
    <row r="103" spans="1:6" ht="12.75" customHeight="1">
      <c r="A103" s="5" t="s">
        <v>56</v>
      </c>
      <c r="B103" s="5"/>
      <c r="C103" s="18">
        <v>109.822</v>
      </c>
      <c r="D103" s="18">
        <v>132.018</v>
      </c>
      <c r="F103" s="13"/>
    </row>
    <row r="104" spans="1:6" ht="12.75" customHeight="1">
      <c r="A104" s="5" t="s">
        <v>35</v>
      </c>
      <c r="B104" s="5"/>
      <c r="C104" s="6">
        <v>3575.15</v>
      </c>
      <c r="D104" s="6">
        <v>2911.326</v>
      </c>
    </row>
    <row r="105" spans="1:6" ht="12.75" customHeight="1">
      <c r="A105" s="5" t="s">
        <v>104</v>
      </c>
      <c r="B105" s="5"/>
      <c r="C105" s="18">
        <v>0</v>
      </c>
      <c r="D105" s="6">
        <v>0</v>
      </c>
    </row>
    <row r="106" spans="1:6" ht="12.75" customHeight="1">
      <c r="A106" s="5" t="s">
        <v>106</v>
      </c>
      <c r="B106" s="5"/>
      <c r="C106" s="18">
        <v>5065.03</v>
      </c>
      <c r="D106" s="6">
        <v>10130.06</v>
      </c>
    </row>
    <row r="107" spans="1:6" ht="12.75" customHeight="1">
      <c r="A107" s="9" t="s">
        <v>57</v>
      </c>
      <c r="B107" s="8"/>
      <c r="C107" s="15">
        <f>+C97+C103+C100+C102+C101+C104+C106</f>
        <v>133984.875</v>
      </c>
      <c r="D107" s="14">
        <f>+D97+D103+D100+D102+D101+D104+D106</f>
        <v>139075.65009000001</v>
      </c>
      <c r="F107" s="13"/>
    </row>
    <row r="108" spans="1:6" ht="12.75" customHeight="1">
      <c r="A108" s="5"/>
      <c r="B108" s="5"/>
      <c r="C108" s="11"/>
      <c r="D108" s="11"/>
    </row>
    <row r="109" spans="1:6" ht="12.75" customHeight="1">
      <c r="A109" s="9" t="s">
        <v>58</v>
      </c>
      <c r="B109" s="8"/>
      <c r="C109" s="15">
        <f>+C95+C107</f>
        <v>364907.19999999995</v>
      </c>
      <c r="D109" s="15">
        <f>+D95+D107+0.004</f>
        <v>393040.89409000002</v>
      </c>
    </row>
    <row r="110" spans="1:6" ht="12.75" customHeight="1">
      <c r="A110" s="9"/>
      <c r="B110" s="8"/>
      <c r="C110" s="12"/>
      <c r="D110" s="12"/>
    </row>
    <row r="111" spans="1:6" ht="12.75" customHeight="1">
      <c r="A111" s="9"/>
      <c r="B111" s="8"/>
      <c r="C111" s="12" t="s">
        <v>98</v>
      </c>
      <c r="D111" s="12"/>
    </row>
    <row r="112" spans="1:6" ht="12.75" customHeight="1">
      <c r="A112" s="5" t="s">
        <v>103</v>
      </c>
      <c r="B112" s="5"/>
      <c r="C112" s="6">
        <v>111.065</v>
      </c>
      <c r="D112" s="6">
        <v>111.065</v>
      </c>
    </row>
    <row r="113" spans="1:8" ht="12.75" customHeight="1">
      <c r="A113" s="5" t="s">
        <v>59</v>
      </c>
      <c r="B113" s="5"/>
      <c r="C113" s="18">
        <f>+C114+C115</f>
        <v>140535.89499999999</v>
      </c>
      <c r="D113" s="6">
        <f>+D114+D115</f>
        <v>122724.86499999999</v>
      </c>
      <c r="E113" s="16"/>
      <c r="F113" s="17"/>
      <c r="G113" s="16"/>
      <c r="H113" s="16"/>
    </row>
    <row r="114" spans="1:8" ht="12.75" customHeight="1">
      <c r="A114" s="5" t="s">
        <v>20</v>
      </c>
      <c r="B114" s="5"/>
      <c r="C114" s="18">
        <v>67094.214999999997</v>
      </c>
      <c r="D114" s="6">
        <v>67094.214999999997</v>
      </c>
      <c r="E114" s="16"/>
      <c r="F114" s="16"/>
      <c r="G114" s="16"/>
      <c r="H114" s="16"/>
    </row>
    <row r="115" spans="1:8" ht="12.75" customHeight="1">
      <c r="A115" s="5" t="s">
        <v>21</v>
      </c>
      <c r="B115" s="5"/>
      <c r="C115" s="18">
        <v>73441.679999999993</v>
      </c>
      <c r="D115" s="6">
        <v>55630.65</v>
      </c>
      <c r="E115" s="16"/>
      <c r="F115" s="16"/>
      <c r="G115" s="16"/>
      <c r="H115" s="16"/>
    </row>
    <row r="116" spans="1:8" ht="12.75" customHeight="1">
      <c r="A116" s="5" t="s">
        <v>60</v>
      </c>
      <c r="B116" s="5"/>
      <c r="C116" s="18">
        <f>+C117+C118+C119</f>
        <v>298737.2</v>
      </c>
      <c r="D116" s="6">
        <f>+D117+D118+D119</f>
        <v>243489.24599999998</v>
      </c>
      <c r="E116" s="17"/>
      <c r="F116" s="17"/>
      <c r="G116" s="16"/>
      <c r="H116" s="16"/>
    </row>
    <row r="117" spans="1:8" ht="12.75" customHeight="1">
      <c r="A117" s="5" t="s">
        <v>94</v>
      </c>
      <c r="B117" s="5"/>
      <c r="C117" s="6">
        <v>7673.5</v>
      </c>
      <c r="D117" s="6">
        <v>9120.7160000000003</v>
      </c>
      <c r="E117" s="16"/>
      <c r="F117" s="16"/>
      <c r="G117" s="16"/>
      <c r="H117" s="16"/>
    </row>
    <row r="118" spans="1:8" ht="12.75" customHeight="1">
      <c r="A118" s="5" t="s">
        <v>95</v>
      </c>
      <c r="B118" s="5"/>
      <c r="C118" s="18">
        <v>291043.7</v>
      </c>
      <c r="D118" s="6">
        <v>234348.53</v>
      </c>
      <c r="E118" s="16"/>
      <c r="F118" s="16"/>
      <c r="G118" s="16"/>
      <c r="H118" s="16"/>
    </row>
    <row r="119" spans="1:8" ht="12.75" customHeight="1">
      <c r="A119" s="5" t="s">
        <v>96</v>
      </c>
      <c r="B119" s="5"/>
      <c r="C119" s="18">
        <v>20</v>
      </c>
      <c r="D119" s="18">
        <v>20</v>
      </c>
      <c r="E119" s="16"/>
      <c r="F119" s="16"/>
      <c r="G119" s="16"/>
      <c r="H119" s="16"/>
    </row>
    <row r="120" spans="1:8" ht="12.75" customHeight="1">
      <c r="A120" s="5" t="s">
        <v>97</v>
      </c>
      <c r="B120" s="5"/>
      <c r="C120" s="18">
        <f>+C118+C119</f>
        <v>291063.7</v>
      </c>
      <c r="D120" s="6">
        <f>+D118+D119</f>
        <v>234368.53</v>
      </c>
      <c r="E120" s="16"/>
      <c r="F120" s="16"/>
      <c r="G120" s="16"/>
      <c r="H120" s="16"/>
    </row>
    <row r="121" spans="1:8" ht="12.75" customHeight="1">
      <c r="A121" s="5" t="s">
        <v>61</v>
      </c>
      <c r="B121" s="5"/>
      <c r="C121" s="18">
        <v>172581.89</v>
      </c>
      <c r="D121" s="6">
        <v>172581.88800000001</v>
      </c>
      <c r="E121" s="16"/>
      <c r="F121" s="17"/>
      <c r="G121" s="16"/>
      <c r="H121" s="16"/>
    </row>
    <row r="122" spans="1:8" ht="12.75" customHeight="1">
      <c r="A122" s="5" t="s">
        <v>62</v>
      </c>
      <c r="B122" s="5"/>
      <c r="C122" s="18">
        <v>33871.019999999997</v>
      </c>
      <c r="D122" s="6">
        <v>26533.16</v>
      </c>
      <c r="E122" s="16"/>
      <c r="F122" s="16"/>
      <c r="G122" s="16"/>
      <c r="H122" s="16"/>
    </row>
    <row r="123" spans="1:8" ht="12.75" customHeight="1">
      <c r="A123" s="5" t="s">
        <v>90</v>
      </c>
      <c r="B123" s="5"/>
      <c r="C123" s="18">
        <v>131237.79999999999</v>
      </c>
      <c r="D123" s="6">
        <v>88247.95</v>
      </c>
      <c r="E123" s="17"/>
      <c r="F123" s="17"/>
      <c r="G123" s="16"/>
      <c r="H123" s="16"/>
    </row>
    <row r="124" spans="1:8" ht="12.75" customHeight="1">
      <c r="A124" s="5" t="s">
        <v>63</v>
      </c>
      <c r="B124" s="5"/>
      <c r="C124" s="18">
        <v>357193.52</v>
      </c>
      <c r="D124" s="6">
        <v>335339.66700000002</v>
      </c>
      <c r="E124" s="16"/>
      <c r="F124" s="16"/>
      <c r="G124" s="16"/>
      <c r="H124" s="16"/>
    </row>
    <row r="125" spans="1:8" ht="11.25" customHeight="1">
      <c r="A125" s="5"/>
      <c r="B125" s="5"/>
      <c r="C125" s="6"/>
      <c r="D125" s="6"/>
      <c r="E125" s="16"/>
      <c r="F125" s="16"/>
      <c r="G125" s="16"/>
      <c r="H125" s="16"/>
    </row>
    <row r="126" spans="1:8" ht="11.25" customHeight="1">
      <c r="A126" s="9" t="s">
        <v>64</v>
      </c>
      <c r="B126" s="8"/>
      <c r="C126" s="15">
        <f>+C112+C113+C116+C121+C122+C123+C124+0.0049</f>
        <v>1134268.3949000002</v>
      </c>
      <c r="D126" s="14">
        <f>+D112+D113+D116+D121+D122+D123+D124</f>
        <v>989027.84100000001</v>
      </c>
      <c r="E126" s="16"/>
      <c r="F126" s="16"/>
      <c r="G126" s="16"/>
      <c r="H126" s="16"/>
    </row>
    <row r="127" spans="1:8" ht="11.25" customHeight="1">
      <c r="A127" s="5"/>
      <c r="B127" s="5"/>
      <c r="C127" s="34"/>
      <c r="D127" s="11"/>
    </row>
    <row r="128" spans="1:8" ht="11.25" customHeight="1">
      <c r="A128" s="9" t="s">
        <v>65</v>
      </c>
      <c r="B128" s="8"/>
      <c r="C128" s="15">
        <f>+C126+C109</f>
        <v>1499175.5949000001</v>
      </c>
      <c r="D128" s="14">
        <f>+D126+D109</f>
        <v>1382068.7350900001</v>
      </c>
      <c r="E128" s="13"/>
      <c r="F128" s="13"/>
    </row>
    <row r="129" spans="1:4" ht="12.75" customHeight="1">
      <c r="A129" s="5"/>
      <c r="B129" s="5"/>
      <c r="C129" s="11"/>
      <c r="D129" s="11"/>
    </row>
    <row r="130" spans="1:4" ht="12.75" customHeight="1">
      <c r="A130" s="5"/>
      <c r="B130" s="5"/>
      <c r="C130" s="11"/>
      <c r="D130" s="11"/>
    </row>
    <row r="131" spans="1:4" ht="12.75" customHeight="1">
      <c r="A131" s="5" t="s">
        <v>66</v>
      </c>
      <c r="B131" s="5"/>
      <c r="C131" s="6">
        <v>243990.81</v>
      </c>
      <c r="D131" s="6">
        <v>239604.44</v>
      </c>
    </row>
    <row r="132" spans="1:4" ht="12.75" customHeight="1">
      <c r="A132" s="5" t="s">
        <v>67</v>
      </c>
      <c r="B132" s="5"/>
      <c r="C132" s="6">
        <v>8341.15</v>
      </c>
      <c r="D132" s="6">
        <v>2250.15</v>
      </c>
    </row>
    <row r="133" spans="1:4" ht="12.75" customHeight="1">
      <c r="A133" s="5" t="s">
        <v>68</v>
      </c>
      <c r="B133" s="5"/>
      <c r="C133" s="6">
        <v>1461136.88</v>
      </c>
      <c r="D133" s="6">
        <v>1218087.95</v>
      </c>
    </row>
    <row r="134" spans="1:4">
      <c r="A134" s="5"/>
      <c r="B134" s="5"/>
      <c r="C134" s="6"/>
      <c r="D134" s="6"/>
    </row>
    <row r="135" spans="1:4">
      <c r="A135" s="5"/>
      <c r="B135" s="5"/>
      <c r="C135" s="6"/>
      <c r="D135" s="6"/>
    </row>
    <row r="136" spans="1:4">
      <c r="C136" s="13"/>
    </row>
  </sheetData>
  <mergeCells count="8">
    <mergeCell ref="A12:B13"/>
    <mergeCell ref="A77:B78"/>
    <mergeCell ref="A74:D74"/>
    <mergeCell ref="A75:D75"/>
    <mergeCell ref="A6:D6"/>
    <mergeCell ref="A8:D8"/>
    <mergeCell ref="A9:D9"/>
    <mergeCell ref="A73:D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E38"/>
  <sheetViews>
    <sheetView tabSelected="1" topLeftCell="A14" workbookViewId="0">
      <selection activeCell="E34" sqref="E34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  <col min="7" max="7" width="12.42578125" bestFit="1" customWidth="1"/>
  </cols>
  <sheetData>
    <row r="3" spans="1:5" ht="12.75" customHeight="1">
      <c r="A3" s="36" t="s">
        <v>81</v>
      </c>
      <c r="B3" s="36"/>
      <c r="C3" s="36"/>
      <c r="D3" s="36"/>
      <c r="E3" s="36"/>
    </row>
    <row r="4" spans="1:5" ht="12.75" customHeight="1"/>
    <row r="5" spans="1:5" ht="12.75" customHeight="1">
      <c r="A5" s="36" t="s">
        <v>88</v>
      </c>
      <c r="B5" s="36"/>
      <c r="C5" s="36"/>
      <c r="D5" s="36"/>
      <c r="E5" s="36"/>
    </row>
    <row r="6" spans="1:5" ht="12.75" customHeight="1">
      <c r="A6" s="37" t="s">
        <v>83</v>
      </c>
      <c r="B6" s="37"/>
      <c r="C6" s="37"/>
      <c r="D6" s="37"/>
      <c r="E6" s="37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Enero - Marzo / 2013</v>
      </c>
      <c r="E9" s="4" t="str">
        <f>+'BALANCE GRAL'!D13</f>
        <v>Enero - Marzo / 2012</v>
      </c>
    </row>
    <row r="10" spans="1:5" ht="12.75" customHeight="1">
      <c r="A10" s="5" t="s">
        <v>69</v>
      </c>
      <c r="B10" s="5"/>
      <c r="C10" s="5"/>
      <c r="D10" s="6">
        <f>+D11+D12</f>
        <v>207900.69499999998</v>
      </c>
      <c r="E10" s="6">
        <f>+E11+E12+E13</f>
        <v>194632.15999999997</v>
      </c>
    </row>
    <row r="11" spans="1:5" ht="12.75" customHeight="1">
      <c r="A11" s="5" t="s">
        <v>22</v>
      </c>
      <c r="B11" s="5"/>
      <c r="C11" s="5"/>
      <c r="D11" s="6">
        <v>179146.18299999999</v>
      </c>
      <c r="E11" s="6">
        <v>171891.02</v>
      </c>
    </row>
    <row r="12" spans="1:5" ht="12.75" customHeight="1">
      <c r="A12" s="5" t="s">
        <v>23</v>
      </c>
      <c r="B12" s="5"/>
      <c r="C12" s="5"/>
      <c r="D12" s="6">
        <v>28754.511999999999</v>
      </c>
      <c r="E12" s="6">
        <v>22741.14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116977.41800000001</v>
      </c>
      <c r="E14" s="6">
        <f>+E15</f>
        <v>113318.57799999999</v>
      </c>
    </row>
    <row r="15" spans="1:5" ht="12.75" customHeight="1">
      <c r="A15" s="5" t="s">
        <v>24</v>
      </c>
      <c r="B15" s="5"/>
      <c r="C15" s="5"/>
      <c r="D15" s="6">
        <v>116977.41800000001</v>
      </c>
      <c r="E15" s="6">
        <v>113318.57799999999</v>
      </c>
    </row>
    <row r="16" spans="1:5" ht="12.75" customHeight="1">
      <c r="A16" s="9" t="s">
        <v>71</v>
      </c>
      <c r="B16" s="8"/>
      <c r="C16" s="8"/>
      <c r="D16" s="14">
        <f>+D10-D14</f>
        <v>90923.276999999973</v>
      </c>
      <c r="E16" s="14">
        <f>+E10-E14</f>
        <v>81313.58199999998</v>
      </c>
    </row>
    <row r="17" spans="1:5" ht="12.75" customHeight="1">
      <c r="A17" s="9"/>
      <c r="B17" s="8"/>
      <c r="C17" s="8"/>
      <c r="D17" s="14"/>
      <c r="E17" s="14"/>
    </row>
    <row r="18" spans="1:5" ht="12.75" customHeight="1">
      <c r="A18" s="5" t="s">
        <v>72</v>
      </c>
      <c r="B18" s="5"/>
      <c r="C18" s="5"/>
      <c r="D18" s="6">
        <f>+D19+D20</f>
        <v>84984.01999999999</v>
      </c>
      <c r="E18" s="6">
        <f>+E19+E20</f>
        <v>76500.714999999997</v>
      </c>
    </row>
    <row r="19" spans="1:5" ht="12.75" customHeight="1">
      <c r="A19" s="5" t="s">
        <v>25</v>
      </c>
      <c r="B19" s="5"/>
      <c r="C19" s="5"/>
      <c r="D19" s="6">
        <v>10807.9</v>
      </c>
      <c r="E19" s="6">
        <v>9384.1080000000002</v>
      </c>
    </row>
    <row r="20" spans="1:5" ht="12.75" customHeight="1">
      <c r="A20" s="5" t="s">
        <v>26</v>
      </c>
      <c r="B20" s="5"/>
      <c r="C20" s="5"/>
      <c r="D20" s="6">
        <v>74176.12</v>
      </c>
      <c r="E20" s="6">
        <v>67116.607000000004</v>
      </c>
    </row>
    <row r="21" spans="1:5" ht="12.75" customHeight="1">
      <c r="A21" s="9" t="s">
        <v>73</v>
      </c>
      <c r="B21" s="8"/>
      <c r="C21" s="8"/>
      <c r="D21" s="14">
        <f>+D16-D18</f>
        <v>5939.2569999999832</v>
      </c>
      <c r="E21" s="14">
        <f>+E16-E18</f>
        <v>4812.8669999999838</v>
      </c>
    </row>
    <row r="22" spans="1:5" ht="12.75" customHeight="1">
      <c r="A22" s="9"/>
      <c r="B22" s="8"/>
      <c r="C22" s="8"/>
      <c r="D22" s="14"/>
      <c r="E22" s="14"/>
    </row>
    <row r="23" spans="1:5" ht="12.75" customHeight="1">
      <c r="A23" s="5" t="s">
        <v>74</v>
      </c>
      <c r="B23" s="5"/>
      <c r="C23" s="5"/>
      <c r="D23" s="6">
        <f>+D24+D25+D27+D26</f>
        <v>43781.26</v>
      </c>
      <c r="E23" s="6">
        <f>+E24+E25+E27+E26</f>
        <v>29783.98</v>
      </c>
    </row>
    <row r="24" spans="1:5" ht="12.75" customHeight="1">
      <c r="A24" s="5" t="s">
        <v>27</v>
      </c>
      <c r="B24" s="5"/>
      <c r="C24" s="5"/>
      <c r="D24" s="6">
        <v>1972.09</v>
      </c>
      <c r="E24" s="6">
        <v>858.5</v>
      </c>
    </row>
    <row r="25" spans="1:5" ht="12.75" customHeight="1">
      <c r="A25" s="5" t="s">
        <v>28</v>
      </c>
      <c r="B25" s="5"/>
      <c r="C25" s="5"/>
      <c r="D25" s="6">
        <v>4483.4799999999996</v>
      </c>
      <c r="E25" s="6">
        <v>-1544.59</v>
      </c>
    </row>
    <row r="26" spans="1:5" ht="12.75" customHeight="1">
      <c r="A26" s="5" t="s">
        <v>92</v>
      </c>
      <c r="B26" s="5"/>
      <c r="C26" s="5"/>
      <c r="D26" s="6">
        <v>0</v>
      </c>
      <c r="E26" s="6">
        <v>0</v>
      </c>
    </row>
    <row r="27" spans="1:5" ht="12.75" customHeight="1">
      <c r="A27" s="5" t="s">
        <v>29</v>
      </c>
      <c r="B27" s="5"/>
      <c r="C27" s="5"/>
      <c r="D27" s="6">
        <v>37325.69</v>
      </c>
      <c r="E27" s="6">
        <v>30470.07</v>
      </c>
    </row>
    <row r="28" spans="1:5" ht="12.75" customHeight="1">
      <c r="A28" s="5" t="s">
        <v>75</v>
      </c>
      <c r="B28" s="5"/>
      <c r="C28" s="5"/>
      <c r="D28" s="6">
        <f>+D29+D30</f>
        <v>12271.61</v>
      </c>
      <c r="E28" s="6">
        <f>+E29+E30</f>
        <v>6590.4</v>
      </c>
    </row>
    <row r="29" spans="1:5" ht="12.75" customHeight="1">
      <c r="A29" s="5" t="s">
        <v>28</v>
      </c>
      <c r="B29" s="5"/>
      <c r="C29" s="5"/>
      <c r="D29" s="6">
        <v>5475.27</v>
      </c>
      <c r="E29" s="6">
        <v>2308.0300000000002</v>
      </c>
    </row>
    <row r="30" spans="1:5" ht="12.75" customHeight="1">
      <c r="A30" s="5" t="s">
        <v>30</v>
      </c>
      <c r="B30" s="5"/>
      <c r="C30" s="5"/>
      <c r="D30" s="6">
        <v>6796.34</v>
      </c>
      <c r="E30" s="6">
        <v>4282.37</v>
      </c>
    </row>
    <row r="31" spans="1:5" ht="12.75" customHeight="1">
      <c r="A31" s="9" t="s">
        <v>76</v>
      </c>
      <c r="B31" s="8"/>
      <c r="C31" s="8"/>
      <c r="D31" s="14">
        <f>+D21+D23-D28</f>
        <v>37448.906999999985</v>
      </c>
      <c r="E31" s="14">
        <f>+E21+E23-E28</f>
        <v>28006.446999999978</v>
      </c>
    </row>
    <row r="32" spans="1:5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3577.89</v>
      </c>
      <c r="E33" s="6">
        <v>1473.29</v>
      </c>
    </row>
    <row r="34" spans="1:5" ht="12.75" customHeight="1">
      <c r="A34" s="9" t="s">
        <v>78</v>
      </c>
      <c r="B34" s="8"/>
      <c r="C34" s="8"/>
      <c r="D34" s="14">
        <f>+D31-D33</f>
        <v>33871.016999999985</v>
      </c>
      <c r="E34" s="14">
        <f>+E31-E33</f>
        <v>26533.156999999977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2013-03-29T05:00:00+00:00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http://www.grupofamilia.com.co/es/inversionistas/DTLCentroDocumentos/informacion-financiera/superfinanciera-informe-web-1-trimestre-2013.xlsx</Url>
      <Description>Informe Primer trimestre de 2013</Description>
    </Enlace>
    <_dlc_DocId xmlns="86a9e1ac-5719-45e4-8987-7723f7857daa">KRXM5Q7X7W7V-43-66</_dlc_DocId>
    <_dlc_DocIdUrl xmlns="86a9e1ac-5719-45e4-8987-7723f7857daa">
      <Url>http://www.grupofamilia.com.co/es/inversionistas/_layouts/15/DocIdRedir.aspx?ID=KRXM5Q7X7W7V-43-66</Url>
      <Description>KRXM5Q7X7W7V-43-66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56371-AD52-46FF-940D-E5E04D2956B3}"/>
</file>

<file path=customXml/itemProps2.xml><?xml version="1.0" encoding="utf-8"?>
<ds:datastoreItem xmlns:ds="http://schemas.openxmlformats.org/officeDocument/2006/customXml" ds:itemID="{CB222BDA-A87F-43A3-8539-66F9296F2B00}"/>
</file>

<file path=customXml/itemProps3.xml><?xml version="1.0" encoding="utf-8"?>
<ds:datastoreItem xmlns:ds="http://schemas.openxmlformats.org/officeDocument/2006/customXml" ds:itemID="{C2A1412C-A5A1-4E0C-BFB9-7D1E85B91A91}"/>
</file>

<file path=customXml/itemProps4.xml><?xml version="1.0" encoding="utf-8"?>
<ds:datastoreItem xmlns:ds="http://schemas.openxmlformats.org/officeDocument/2006/customXml" ds:itemID="{FE4EE437-3A4D-470D-B6B4-994C95C58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2012-05-04T20:20:33Z</cp:lastPrinted>
  <dcterms:created xsi:type="dcterms:W3CDTF">2000-05-12T16:46:09Z</dcterms:created>
  <dcterms:modified xsi:type="dcterms:W3CDTF">2013-04-30T16:57:15Z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5ac24f79-b682-4a40-8df5-b6a9457cc3e5</vt:lpwstr>
  </property>
</Properties>
</file>